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P60" i="1" l="1"/>
  <c r="AP59" i="1"/>
  <c r="AP58" i="1"/>
  <c r="AP57" i="1"/>
  <c r="AP61" i="1" l="1"/>
  <c r="AD50" i="1"/>
  <c r="AR48" i="1" l="1"/>
  <c r="AR47" i="1"/>
  <c r="AQ48" i="1"/>
  <c r="AQ47" i="1"/>
  <c r="AP48" i="1"/>
  <c r="AP47" i="1"/>
  <c r="AN50" i="1"/>
  <c r="AM50" i="1"/>
  <c r="AO43" i="1" s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R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R46" i="1"/>
  <c r="AQ49" i="1"/>
  <c r="AQ46" i="1"/>
  <c r="AP49" i="1"/>
  <c r="AP46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s="1"/>
  <c r="AK50" i="1" l="1"/>
  <c r="AO58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R57" i="1"/>
  <c r="AQ57" i="1"/>
  <c r="AQ61" i="1" s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S49" i="1" s="1"/>
  <c r="AQ44" i="1"/>
  <c r="AQ50" i="1" s="1"/>
  <c r="AS48" i="1" s="1"/>
  <c r="Y45" i="1" l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<sst xmlns="http://schemas.openxmlformats.org/spreadsheetml/2006/main" count="236" uniqueCount="62">
  <si>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</si>
  <si>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</si>
  <si>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</si>
  <si>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</si>
  <si>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</si>
  <si>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</si>
  <si>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</si>
  <si>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</si>
  <si>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</si>
  <si>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</si>
  <si>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</si>
  <si>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</si>
  <si>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</si>
  <si>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</si>
  <si>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</si>
  <si>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</si>
  <si>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</si>
  <si>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</si>
  <si>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</si>
  <si>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</si>
  <si>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</si>
  <si>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</si>
  <si>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</si>
  <si>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</si>
  <si>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</si>
  <si>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</si>
  <si>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</si>
  <si>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</si>
  <si>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</si>
  <si>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</si>
  <si>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</si>
  <si>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</si>
  <si>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</si>
  <si>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</si>
  <si>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</si>
  <si>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</si>
  <si>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</si>
  <si>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</si>
  <si>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</si>
  <si>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</si>
  <si>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</si>
  <si>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</si>
  <si>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</si>
  <si>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</si>
  <si>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</si>
  <si>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</si>
  <si>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</si>
  <si>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</si>
  <si>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</si>
  <si>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</si>
  <si>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</si>
  <si>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</si>
  <si>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</si>
  <si>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</si>
  <si>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</si>
  <si>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</si>
  <si>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</si>
  <si>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</si>
  <si>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</si>
  <si>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</si>
  <si>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</si>
  <si>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по состоянию на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</si>
</sst>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A11" zoomScale="80" zoomScaleNormal="80" zoomScaleSheetLayoutView="80" workbookViewId="0">
      <selection activeCell="C17" sqref="C17:D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58</v>
      </c>
      <c r="C3" s="223"/>
      <c r="D3" s="223"/>
      <c r="E3" s="224"/>
      <c r="F3" s="234" t="s">
        <v>40</v>
      </c>
      <c r="G3" s="234"/>
      <c r="H3" s="234"/>
      <c r="I3" s="234"/>
      <c r="J3" s="235" t="s">
        <v>56</v>
      </c>
      <c r="K3" s="234"/>
      <c r="L3" s="234"/>
      <c r="M3" s="234"/>
      <c r="N3" s="222" t="s">
        <v>59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30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8.1214216837669259E-2</v>
      </c>
      <c r="F6" s="24">
        <v>2</v>
      </c>
      <c r="G6" s="157">
        <v>427.62979999999999</v>
      </c>
      <c r="H6" s="157">
        <v>200</v>
      </c>
      <c r="I6" s="18">
        <f>G6/G16</f>
        <v>3.1590271368013963E-2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7.507905496470306E-2</v>
      </c>
    </row>
    <row r="7" spans="1:20" s="28" customFormat="1" x14ac:dyDescent="0.25">
      <c r="A7" s="23" t="s">
        <v>23</v>
      </c>
      <c r="B7" s="14">
        <v>30</v>
      </c>
      <c r="C7" s="157">
        <v>3245.7363</v>
      </c>
      <c r="D7" s="157">
        <v>1422.5822539999999</v>
      </c>
      <c r="E7" s="17">
        <f>C7/C16</f>
        <v>6.4335912546603119E-2</v>
      </c>
      <c r="F7" s="24">
        <v>2</v>
      </c>
      <c r="G7" s="157">
        <v>530</v>
      </c>
      <c r="H7" s="157">
        <v>242</v>
      </c>
      <c r="I7" s="18">
        <f>G7/G16</f>
        <v>3.9152659204403903E-2</v>
      </c>
      <c r="J7" s="14"/>
      <c r="K7" s="157"/>
      <c r="L7" s="157"/>
      <c r="M7" s="18">
        <f>K7/K16</f>
        <v>0</v>
      </c>
      <c r="N7" s="14">
        <f t="shared" ref="N7:N15" si="0">B7+J7</f>
        <v>30</v>
      </c>
      <c r="O7" s="157">
        <f t="shared" ref="O7:O15" si="1">C7+K7</f>
        <v>3245.7363</v>
      </c>
      <c r="P7" s="157">
        <f t="shared" ref="P7:P15" si="2">D7+L7</f>
        <v>1422.5822539999999</v>
      </c>
      <c r="Q7" s="17">
        <f>O7/O16</f>
        <v>5.9475787643750763E-2</v>
      </c>
    </row>
    <row r="8" spans="1:20" s="28" customFormat="1" x14ac:dyDescent="0.25">
      <c r="A8" s="23" t="s">
        <v>19</v>
      </c>
      <c r="B8" s="14">
        <v>39</v>
      </c>
      <c r="C8" s="159">
        <v>7306.3367859999998</v>
      </c>
      <c r="D8" s="159">
        <v>3453.2350799999999</v>
      </c>
      <c r="E8" s="17">
        <f>C8/C16</f>
        <v>0.14482379375678958</v>
      </c>
      <c r="F8" s="24">
        <v>5</v>
      </c>
      <c r="G8" s="157">
        <v>2571.1263429999999</v>
      </c>
      <c r="H8" s="157">
        <v>1268.0631719999999</v>
      </c>
      <c r="I8" s="18">
        <f>G8/G16</f>
        <v>0.18993666694140435</v>
      </c>
      <c r="J8" s="14">
        <v>1</v>
      </c>
      <c r="K8" s="157">
        <v>10</v>
      </c>
      <c r="L8" s="157">
        <v>4.26</v>
      </c>
      <c r="M8" s="18">
        <f>K8/K16</f>
        <v>2.4256771902488451E-3</v>
      </c>
      <c r="N8" s="14">
        <f t="shared" si="0"/>
        <v>40</v>
      </c>
      <c r="O8" s="157">
        <f t="shared" si="1"/>
        <v>7316.3367859999998</v>
      </c>
      <c r="P8" s="157">
        <f t="shared" si="2"/>
        <v>3457.4950800000001</v>
      </c>
      <c r="Q8" s="17">
        <f>O8/O16</f>
        <v>0.13406661934128719</v>
      </c>
    </row>
    <row r="9" spans="1:20" s="28" customFormat="1" ht="15.75" customHeight="1" x14ac:dyDescent="0.25">
      <c r="A9" s="23" t="s">
        <v>26</v>
      </c>
      <c r="B9" s="14">
        <v>48</v>
      </c>
      <c r="C9" s="157">
        <v>7426.4253959999996</v>
      </c>
      <c r="D9" s="157">
        <v>3377.3174130000002</v>
      </c>
      <c r="E9" s="17">
        <f>C9/C16</f>
        <v>0.14720415050690608</v>
      </c>
      <c r="F9" s="24">
        <v>3</v>
      </c>
      <c r="G9" s="157">
        <v>2328</v>
      </c>
      <c r="H9" s="157">
        <v>1114.256339</v>
      </c>
      <c r="I9" s="18">
        <f>G9/G16</f>
        <v>0.17197620873179678</v>
      </c>
      <c r="J9" s="14">
        <v>3</v>
      </c>
      <c r="K9" s="157">
        <v>2462.5601000000001</v>
      </c>
      <c r="L9" s="157">
        <v>1231.2800500000001</v>
      </c>
      <c r="M9" s="18">
        <f>K9/K16</f>
        <v>0.59733758641869161</v>
      </c>
      <c r="N9" s="14">
        <f t="shared" si="0"/>
        <v>51</v>
      </c>
      <c r="O9" s="157">
        <f t="shared" si="1"/>
        <v>9888.9854959999993</v>
      </c>
      <c r="P9" s="157">
        <f t="shared" si="2"/>
        <v>4608.5974630000001</v>
      </c>
      <c r="Q9" s="17">
        <f>O9/O16</f>
        <v>0.18120856009535563</v>
      </c>
    </row>
    <row r="10" spans="1:20" s="28" customFormat="1" x14ac:dyDescent="0.2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6.820041859195318E-2</v>
      </c>
      <c r="F10" s="24">
        <v>2</v>
      </c>
      <c r="G10" s="157">
        <v>1700</v>
      </c>
      <c r="H10" s="157">
        <v>828.39514499999996</v>
      </c>
      <c r="I10" s="18">
        <f>G10/G16</f>
        <v>0.1255840012216729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6.3048357485435039E-2</v>
      </c>
    </row>
    <row r="11" spans="1:20" s="28" customFormat="1" x14ac:dyDescent="0.25">
      <c r="A11" s="23" t="s">
        <v>28</v>
      </c>
      <c r="B11" s="14">
        <v>13</v>
      </c>
      <c r="C11" s="157">
        <v>10787.401499</v>
      </c>
      <c r="D11" s="157">
        <v>4091.7039279999999</v>
      </c>
      <c r="E11" s="17">
        <f>C11/C16</f>
        <v>0.21382430835331859</v>
      </c>
      <c r="F11" s="24">
        <v>3</v>
      </c>
      <c r="G11" s="157">
        <v>1090</v>
      </c>
      <c r="H11" s="157">
        <v>389.51909799999999</v>
      </c>
      <c r="I11" s="18">
        <f>G11/G16</f>
        <v>8.0521506665660866E-2</v>
      </c>
      <c r="J11" s="14">
        <v>1</v>
      </c>
      <c r="K11" s="157">
        <v>550</v>
      </c>
      <c r="L11" s="157">
        <v>144.00706500000001</v>
      </c>
      <c r="M11" s="18">
        <f>K11/K16</f>
        <v>0.13341224546368649</v>
      </c>
      <c r="N11" s="14">
        <f t="shared" si="0"/>
        <v>14</v>
      </c>
      <c r="O11" s="157">
        <f t="shared" si="1"/>
        <v>11337.401499</v>
      </c>
      <c r="P11" s="157">
        <f t="shared" si="2"/>
        <v>4235.7109929999997</v>
      </c>
      <c r="Q11" s="17">
        <f>O11/O16</f>
        <v>0.20774974355940917</v>
      </c>
    </row>
    <row r="12" spans="1:20" s="28" customFormat="1" x14ac:dyDescent="0.2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2.3984220215730333E-2</v>
      </c>
      <c r="F12" s="24"/>
      <c r="G12" s="157"/>
      <c r="H12" s="157"/>
      <c r="I12" s="18">
        <f>G12/G16</f>
        <v>0</v>
      </c>
      <c r="J12" s="14">
        <v>1</v>
      </c>
      <c r="K12" s="157">
        <v>100</v>
      </c>
      <c r="L12" s="157">
        <v>50</v>
      </c>
      <c r="M12" s="18">
        <f>K12/K16</f>
        <v>2.4256771902488452E-2</v>
      </c>
      <c r="N12" s="14">
        <f t="shared" si="0"/>
        <v>13</v>
      </c>
      <c r="O12" s="157">
        <f t="shared" si="1"/>
        <v>1310</v>
      </c>
      <c r="P12" s="157">
        <f t="shared" si="2"/>
        <v>603.93194000000005</v>
      </c>
      <c r="Q12" s="17">
        <f>O12/O16</f>
        <v>2.4004809575353826E-2</v>
      </c>
    </row>
    <row r="13" spans="1:20" s="28" customFormat="1" ht="21" customHeight="1" x14ac:dyDescent="0.25">
      <c r="A13" s="30" t="s">
        <v>29</v>
      </c>
      <c r="B13" s="14">
        <v>8</v>
      </c>
      <c r="C13" s="157">
        <v>2980.4929999999999</v>
      </c>
      <c r="D13" s="157">
        <v>1422.1736989999999</v>
      </c>
      <c r="E13" s="17">
        <f>C13/C16</f>
        <v>5.9078347490448553E-2</v>
      </c>
      <c r="F13" s="24">
        <v>3</v>
      </c>
      <c r="G13" s="157">
        <v>2310</v>
      </c>
      <c r="H13" s="157">
        <v>102</v>
      </c>
      <c r="I13" s="18">
        <f>G13/G16</f>
        <v>0.17064649577768495</v>
      </c>
      <c r="J13" s="14"/>
      <c r="K13" s="157"/>
      <c r="L13" s="157"/>
      <c r="M13" s="18">
        <f>K13/K16</f>
        <v>0</v>
      </c>
      <c r="N13" s="14">
        <f t="shared" si="0"/>
        <v>8</v>
      </c>
      <c r="O13" s="157">
        <f t="shared" si="1"/>
        <v>2980.4929999999999</v>
      </c>
      <c r="P13" s="157">
        <f t="shared" si="2"/>
        <v>1422.1736989999999</v>
      </c>
      <c r="Q13" s="17">
        <f>O13/O16</f>
        <v>5.4615394584484771E-2</v>
      </c>
    </row>
    <row r="14" spans="1:20" s="28" customFormat="1" ht="18" customHeight="1" x14ac:dyDescent="0.2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8.1467062055084027E-2</v>
      </c>
      <c r="F14" s="24">
        <v>2</v>
      </c>
      <c r="G14" s="157">
        <v>2580</v>
      </c>
      <c r="H14" s="157">
        <v>1290</v>
      </c>
      <c r="I14" s="18">
        <f>G14/G16</f>
        <v>0.1905921900893624</v>
      </c>
      <c r="J14" s="14">
        <v>1</v>
      </c>
      <c r="K14" s="157">
        <v>1000</v>
      </c>
      <c r="L14" s="157">
        <v>500</v>
      </c>
      <c r="M14" s="18">
        <f>K14/K16</f>
        <v>0.24256771902488453</v>
      </c>
      <c r="N14" s="14">
        <f t="shared" si="0"/>
        <v>6</v>
      </c>
      <c r="O14" s="157">
        <f t="shared" si="1"/>
        <v>5110</v>
      </c>
      <c r="P14" s="157">
        <f t="shared" si="2"/>
        <v>2555</v>
      </c>
      <c r="Q14" s="17">
        <f>O14/O16</f>
        <v>9.3637081625998514E-2</v>
      </c>
    </row>
    <row r="15" spans="1:20" s="28" customFormat="1" ht="18" customHeight="1" x14ac:dyDescent="0.25">
      <c r="A15" s="30" t="s">
        <v>57</v>
      </c>
      <c r="B15" s="14">
        <v>9</v>
      </c>
      <c r="C15" s="157">
        <v>5845.5</v>
      </c>
      <c r="D15" s="157">
        <v>2858.0054</v>
      </c>
      <c r="E15" s="17">
        <f>C15/C16</f>
        <v>0.11586756964549724</v>
      </c>
      <c r="F15" s="24"/>
      <c r="G15" s="157"/>
      <c r="H15" s="157"/>
      <c r="I15" s="18"/>
      <c r="J15" s="14"/>
      <c r="K15" s="157"/>
      <c r="L15" s="157"/>
      <c r="M15" s="18">
        <f>K15/K16</f>
        <v>0</v>
      </c>
      <c r="N15" s="14">
        <f t="shared" si="0"/>
        <v>9</v>
      </c>
      <c r="O15" s="157">
        <f t="shared" si="1"/>
        <v>5845.5</v>
      </c>
      <c r="P15" s="157">
        <f t="shared" si="2"/>
        <v>2858.0054</v>
      </c>
      <c r="Q15" s="17">
        <f>O15/O16</f>
        <v>0.10711459112422198</v>
      </c>
    </row>
    <row r="16" spans="1:20" ht="29.25" customHeight="1" thickBot="1" x14ac:dyDescent="0.3">
      <c r="A16" s="163" t="s">
        <v>3</v>
      </c>
      <c r="B16" s="120">
        <f>SUM(B6:B15)</f>
        <v>208</v>
      </c>
      <c r="C16" s="121">
        <f t="shared" ref="C16:M16" si="3">SUM(C6:C15)</f>
        <v>50449.836981</v>
      </c>
      <c r="D16" s="121">
        <f>SUM(D6:D15)</f>
        <v>21479.239273990002</v>
      </c>
      <c r="E16" s="122">
        <f t="shared" si="3"/>
        <v>0.99999999999999989</v>
      </c>
      <c r="F16" s="140">
        <f>SUM(F6:F15)</f>
        <v>22</v>
      </c>
      <c r="G16" s="124">
        <f>SUM(G6:G15)</f>
        <v>13536.756142999999</v>
      </c>
      <c r="H16" s="125">
        <f t="shared" si="3"/>
        <v>5434.2337539999999</v>
      </c>
      <c r="I16" s="151">
        <f>SUM(I6:I15)</f>
        <v>1</v>
      </c>
      <c r="J16" s="123">
        <f t="shared" si="3"/>
        <v>7</v>
      </c>
      <c r="K16" s="124">
        <f>SUM(K6:K15)</f>
        <v>4122.5601000000006</v>
      </c>
      <c r="L16" s="125">
        <f>SUM(L6:L15)</f>
        <v>1929.5471150000001</v>
      </c>
      <c r="M16" s="151">
        <f t="shared" si="3"/>
        <v>0.99999999999999989</v>
      </c>
      <c r="N16" s="120">
        <f>SUM(N6:N15)</f>
        <v>215</v>
      </c>
      <c r="O16" s="121">
        <f t="shared" ref="O16" si="4">SUM(O6:O15)</f>
        <v>54572.397081000003</v>
      </c>
      <c r="P16" s="121">
        <f>SUM(P6:P15)</f>
        <v>23408.786388989996</v>
      </c>
      <c r="Q16" s="122">
        <f t="shared" ref="Q16" si="5">SUM(Q6:Q15)</f>
        <v>0.99999999999999989</v>
      </c>
    </row>
    <row r="17" spans="1:45" x14ac:dyDescent="0.2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3">
      <c r="A18" s="211" t="s">
        <v>52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51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0.25218330881359952</v>
      </c>
      <c r="N21" s="14">
        <v>3</v>
      </c>
      <c r="O21" s="8">
        <v>139.5</v>
      </c>
      <c r="P21" s="31">
        <v>47.903433999999997</v>
      </c>
      <c r="Q21" s="17">
        <f>O21/O38</f>
        <v>1.8784272723609004E-2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23</v>
      </c>
      <c r="AQ21" s="8">
        <f>C21+G21+K21+O21+S21+AA21+AI21+AE21+W21+AM21</f>
        <v>9299.4361860000008</v>
      </c>
      <c r="AR21" s="31">
        <f>D21+H21+L21+P21+T21+AB21+AJ21+AF21+X21+AN21</f>
        <v>4357.6768160000001</v>
      </c>
      <c r="AS21" s="17">
        <f>AQ21/AQ38</f>
        <v>0.18433035154310365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5.8538335353984235E-2</v>
      </c>
      <c r="J22" s="14">
        <v>8</v>
      </c>
      <c r="K22" s="8">
        <v>781.07799999999997</v>
      </c>
      <c r="L22" s="31">
        <v>321.19926299999997</v>
      </c>
      <c r="M22" s="17">
        <f>K22/K38</f>
        <v>0.10690418781360567</v>
      </c>
      <c r="N22" s="14">
        <v>1</v>
      </c>
      <c r="O22" s="8">
        <v>980</v>
      </c>
      <c r="P22" s="31">
        <v>478.20806499999998</v>
      </c>
      <c r="Q22" s="17">
        <f>O22/O38</f>
        <v>0.13196119906191273</v>
      </c>
      <c r="R22" s="14">
        <v>1</v>
      </c>
      <c r="S22" s="8">
        <v>5000</v>
      </c>
      <c r="T22" s="31">
        <v>1500</v>
      </c>
      <c r="U22" s="17">
        <f>S22/S38</f>
        <v>0.46350365289208006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17</v>
      </c>
      <c r="AQ22" s="8">
        <f t="shared" ref="AQ22:AQ37" si="7">C22+G22+K22+O22+S22+AA22+AI22+AE22+W22+AM22</f>
        <v>8901.1720000000005</v>
      </c>
      <c r="AR22" s="31">
        <f t="shared" ref="AR22:AR37" si="8">D22+H22+L22+P22+T22+AB22+AJ22+AF22+X22+AN22</f>
        <v>2998.4608479999997</v>
      </c>
      <c r="AS22" s="17">
        <f>AQ22/AQ38</f>
        <v>0.17643609043478745</v>
      </c>
    </row>
    <row r="23" spans="1:45" x14ac:dyDescent="0.25">
      <c r="A23" s="23" t="s">
        <v>6</v>
      </c>
      <c r="B23" s="14"/>
      <c r="C23" s="8"/>
      <c r="D23" s="31"/>
      <c r="E23" s="15"/>
      <c r="F23" s="14">
        <v>3</v>
      </c>
      <c r="G23" s="8">
        <v>75</v>
      </c>
      <c r="H23" s="31">
        <v>37.5</v>
      </c>
      <c r="I23" s="17">
        <f>G23/G38</f>
        <v>2.3107237639730618E-2</v>
      </c>
      <c r="J23" s="14">
        <v>2</v>
      </c>
      <c r="K23" s="8">
        <v>102</v>
      </c>
      <c r="L23" s="31">
        <v>50.795000000000002</v>
      </c>
      <c r="M23" s="17">
        <f>K23/K38</f>
        <v>1.3960484301168101E-2</v>
      </c>
      <c r="N23" s="14">
        <v>3</v>
      </c>
      <c r="O23" s="8">
        <v>188</v>
      </c>
      <c r="P23" s="31">
        <v>88.247799999999998</v>
      </c>
      <c r="Q23" s="17">
        <f>O23/O38</f>
        <v>2.5315005534326116E-2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6</v>
      </c>
      <c r="AM23" s="157">
        <v>5320</v>
      </c>
      <c r="AN23" s="157">
        <v>2655</v>
      </c>
      <c r="AO23" s="18">
        <f>AM23/AM38</f>
        <v>0.9101017876999401</v>
      </c>
      <c r="AP23" s="44">
        <f t="shared" si="6"/>
        <v>17</v>
      </c>
      <c r="AQ23" s="8">
        <f t="shared" si="7"/>
        <v>7585</v>
      </c>
      <c r="AR23" s="31">
        <f t="shared" si="8"/>
        <v>3411.5428000000002</v>
      </c>
      <c r="AS23" s="17">
        <f>AQ23/AQ38</f>
        <v>0.15034736391430958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0.30809650186307491</v>
      </c>
      <c r="J24" s="14">
        <v>1</v>
      </c>
      <c r="K24" s="8">
        <v>5</v>
      </c>
      <c r="L24" s="31">
        <v>2.2654939999999999</v>
      </c>
      <c r="M24" s="17">
        <f>K24/K38</f>
        <v>6.8433746574353437E-4</v>
      </c>
      <c r="N24" s="14">
        <v>4</v>
      </c>
      <c r="O24" s="8">
        <v>118.75</v>
      </c>
      <c r="P24" s="31">
        <v>34.864173000000001</v>
      </c>
      <c r="Q24" s="17">
        <f>O24/O38</f>
        <v>1.5990196314900139E-2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4.1469906053173737E-2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0.52762217716621629</v>
      </c>
      <c r="R25" s="14">
        <v>1</v>
      </c>
      <c r="S25" s="8">
        <v>100</v>
      </c>
      <c r="T25" s="31">
        <v>27</v>
      </c>
      <c r="U25" s="17">
        <f>S25/S38</f>
        <v>9.2700730578416015E-3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8.0641424818323731E-2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1.4401197629106938E-2</v>
      </c>
      <c r="N26" s="14">
        <v>2</v>
      </c>
      <c r="O26" s="8">
        <v>272.39999999999998</v>
      </c>
      <c r="P26" s="31">
        <v>126.38160000000001</v>
      </c>
      <c r="Q26" s="17">
        <f>O26/O38</f>
        <v>3.6679827167821449E-2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7.4850588742678423E-3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7.9951042233467939E-2</v>
      </c>
      <c r="J27" s="14">
        <v>2</v>
      </c>
      <c r="K27" s="8">
        <v>20</v>
      </c>
      <c r="L27" s="31">
        <v>5.9678000000000004</v>
      </c>
      <c r="M27" s="17">
        <f>K27/K38</f>
        <v>2.7373498629741375E-3</v>
      </c>
      <c r="N27" s="14">
        <v>2</v>
      </c>
      <c r="O27" s="8">
        <v>145</v>
      </c>
      <c r="P27" s="31">
        <v>57.570700000000002</v>
      </c>
      <c r="Q27" s="17">
        <f>O27/O38</f>
        <v>1.9524871289772802E-2</v>
      </c>
      <c r="R27" s="14">
        <v>1</v>
      </c>
      <c r="S27" s="8">
        <v>600</v>
      </c>
      <c r="T27" s="31">
        <v>300</v>
      </c>
      <c r="U27" s="17">
        <f>S27/S38</f>
        <v>5.5620438347049606E-2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11</v>
      </c>
      <c r="AQ27" s="8">
        <f t="shared" si="7"/>
        <v>1044</v>
      </c>
      <c r="AR27" s="31">
        <f t="shared" si="8"/>
        <v>424.58539999999999</v>
      </c>
      <c r="AS27" s="17">
        <f>AQ27/AQ38</f>
        <v>2.069382306216733E-2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5.0065681552749673E-2</v>
      </c>
      <c r="J28" s="14">
        <v>1</v>
      </c>
      <c r="K28" s="8">
        <v>188</v>
      </c>
      <c r="L28" s="31">
        <v>94</v>
      </c>
      <c r="M28" s="17">
        <f>K28/K38</f>
        <v>2.5731088711956892E-2</v>
      </c>
      <c r="N28" s="14">
        <v>3</v>
      </c>
      <c r="O28" s="8">
        <v>109</v>
      </c>
      <c r="P28" s="31">
        <v>37.731982000000002</v>
      </c>
      <c r="Q28" s="17">
        <f>O28/O38</f>
        <v>1.4677317038518864E-2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1.3072391101053021E-2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1.1553618819865309E-2</v>
      </c>
      <c r="J29" s="14">
        <v>1</v>
      </c>
      <c r="K29" s="8">
        <v>48.322600000000001</v>
      </c>
      <c r="L29" s="31">
        <v>24.161300000000001</v>
      </c>
      <c r="M29" s="17">
        <f>K29/K38</f>
        <v>6.6137931244277031E-3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2.9082869000202605E-3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8.6236210871474664E-2</v>
      </c>
      <c r="J30" s="14"/>
      <c r="K30" s="8"/>
      <c r="L30" s="31"/>
      <c r="M30" s="17"/>
      <c r="N30" s="14">
        <v>2</v>
      </c>
      <c r="O30" s="8">
        <v>430</v>
      </c>
      <c r="P30" s="31">
        <v>189.67670000000001</v>
      </c>
      <c r="Q30" s="17">
        <f>O30/O38</f>
        <v>5.7901342445533133E-2</v>
      </c>
      <c r="R30" s="14">
        <v>1</v>
      </c>
      <c r="S30" s="8">
        <v>210</v>
      </c>
      <c r="T30" s="31">
        <v>100.5</v>
      </c>
      <c r="U30" s="17">
        <f>S30/S38</f>
        <v>1.9467153421467362E-2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10</v>
      </c>
      <c r="AQ30" s="8">
        <f t="shared" si="7"/>
        <v>1277.9000000000001</v>
      </c>
      <c r="AR30" s="31">
        <f t="shared" si="8"/>
        <v>609.12670000000003</v>
      </c>
      <c r="AS30" s="17">
        <f>AQ30/AQ38</f>
        <v>2.5330111581555202E-2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0.10597912713981107</v>
      </c>
      <c r="J31" s="14">
        <v>4</v>
      </c>
      <c r="K31" s="8">
        <v>3408.08</v>
      </c>
      <c r="L31" s="31">
        <v>1699.814138</v>
      </c>
      <c r="M31" s="17">
        <f>K31/K38</f>
        <v>0.4664553660502449</v>
      </c>
      <c r="N31" s="14">
        <v>4</v>
      </c>
      <c r="O31" s="8">
        <v>450</v>
      </c>
      <c r="P31" s="31">
        <v>195.70259999999999</v>
      </c>
      <c r="Q31" s="17">
        <f>O31/O38</f>
        <v>6.0594428140674214E-2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1.7839502639799421E-3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3.763578821315542E-2</v>
      </c>
      <c r="AP31" s="44">
        <f t="shared" si="6"/>
        <v>27</v>
      </c>
      <c r="AQ31" s="8">
        <f t="shared" si="7"/>
        <v>5402.9032999999999</v>
      </c>
      <c r="AR31" s="31">
        <f t="shared" si="8"/>
        <v>2464.7143880000003</v>
      </c>
      <c r="AS31" s="17">
        <f>AQ31/AQ38</f>
        <v>0.10709456409214556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6.4700265391245737E-2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3.9049742579545604E-2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1.7676964949081247E-2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5.2146514889657318E-2</v>
      </c>
      <c r="N33" s="14">
        <v>4</v>
      </c>
      <c r="O33" s="8">
        <v>65.81</v>
      </c>
      <c r="P33" s="31">
        <v>15.2559</v>
      </c>
      <c r="Q33" s="17">
        <f>O33/O38</f>
        <v>8.8615984798617112E-3</v>
      </c>
      <c r="R33" s="14">
        <v>1</v>
      </c>
      <c r="S33" s="8">
        <v>425</v>
      </c>
      <c r="T33" s="31">
        <v>212.5</v>
      </c>
      <c r="U33" s="17">
        <f>S33/S38</f>
        <v>3.9397810495826809E-2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2.5877387879205047E-2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2.0135954975763121E-2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2.0198142713558072E-3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3.0023094688221709E-2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1.2282616497519499E-2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6.7781230409876478E-3</v>
      </c>
      <c r="J35" s="14">
        <v>3</v>
      </c>
      <c r="K35" s="8">
        <v>51.1</v>
      </c>
      <c r="L35" s="8">
        <v>22.45</v>
      </c>
      <c r="M35" s="17">
        <f>K35/K38</f>
        <v>6.9939288998989218E-3</v>
      </c>
      <c r="N35" s="14">
        <v>3</v>
      </c>
      <c r="O35" s="8">
        <v>64.618660000000006</v>
      </c>
      <c r="P35" s="8">
        <v>30.67183</v>
      </c>
      <c r="Q35" s="17">
        <f>O35/O38</f>
        <v>8.7011794442592438E-3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5.9538718849205315E-2</v>
      </c>
    </row>
    <row r="36" spans="1:45" x14ac:dyDescent="0.25">
      <c r="A36" s="30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0.18485790111784495</v>
      </c>
      <c r="J36" s="14">
        <v>2</v>
      </c>
      <c r="K36" s="8">
        <v>134</v>
      </c>
      <c r="L36" s="8">
        <v>62.906809000000003</v>
      </c>
      <c r="M36" s="17">
        <f>K36/K38</f>
        <v>1.8340244081926721E-2</v>
      </c>
      <c r="N36" s="14">
        <v>1</v>
      </c>
      <c r="O36" s="8">
        <v>40</v>
      </c>
      <c r="P36" s="8">
        <v>20</v>
      </c>
      <c r="Q36" s="17">
        <f>O36/O38</f>
        <v>5.3861713902821524E-3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1.910808949418516E-2</v>
      </c>
    </row>
    <row r="37" spans="1:45" ht="15.75" thickBot="1" x14ac:dyDescent="0.3">
      <c r="A37" s="30" t="s">
        <v>50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3.2848198355689653E-2</v>
      </c>
      <c r="N37" s="14">
        <v>1</v>
      </c>
      <c r="O37" s="8">
        <v>200</v>
      </c>
      <c r="P37" s="8">
        <v>93</v>
      </c>
      <c r="Q37" s="17">
        <f>O37/O38</f>
        <v>2.6930856951410762E-2</v>
      </c>
      <c r="R37" s="25">
        <v>3</v>
      </c>
      <c r="S37" s="26">
        <v>677.40149899999994</v>
      </c>
      <c r="T37" s="26">
        <v>200.025071</v>
      </c>
      <c r="U37" s="27">
        <f>S37/S38</f>
        <v>6.2795613852214133E-2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2.2239329398682749E-2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5.5706849955896393E-2</v>
      </c>
    </row>
    <row r="38" spans="1:45" s="56" customFormat="1" ht="28.5" customHeight="1" thickBot="1" x14ac:dyDescent="0.3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30</v>
      </c>
      <c r="G38" s="128">
        <f>SUM(G21:G36)</f>
        <v>3245.7363000000005</v>
      </c>
      <c r="H38" s="128">
        <f>SUM(H21:H36)</f>
        <v>1422.5822539999999</v>
      </c>
      <c r="I38" s="136">
        <f t="shared" si="9"/>
        <v>1</v>
      </c>
      <c r="J38" s="130">
        <f>SUM(J21:J37)</f>
        <v>39</v>
      </c>
      <c r="K38" s="137">
        <f>SUM(K21:K37)</f>
        <v>7306.3367859999998</v>
      </c>
      <c r="L38" s="137">
        <f>SUM(L21:L37)</f>
        <v>3453.2350799999999</v>
      </c>
      <c r="M38" s="129">
        <f t="shared" ref="M38:U38" si="10">SUM(M21:M36)</f>
        <v>0.96715180164431036</v>
      </c>
      <c r="N38" s="130">
        <f>SUM(N21:N37)</f>
        <v>48</v>
      </c>
      <c r="O38" s="128">
        <f>SUM(O21:O37)</f>
        <v>7426.4253959999996</v>
      </c>
      <c r="P38" s="128">
        <f>SUM(P21:P37)</f>
        <v>3377.3174129999998</v>
      </c>
      <c r="Q38" s="129">
        <f t="shared" si="10"/>
        <v>0.97306914304858905</v>
      </c>
      <c r="R38" s="127">
        <f>SUM(R21:R37)</f>
        <v>13</v>
      </c>
      <c r="S38" s="128">
        <f>SUM(S21:S37)</f>
        <v>10787.401499</v>
      </c>
      <c r="T38" s="128">
        <f>SUM(T21:T37)</f>
        <v>4091.7039279999999</v>
      </c>
      <c r="U38" s="126">
        <f t="shared" si="10"/>
        <v>0.9372043861477859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0.97988614004500185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9</v>
      </c>
      <c r="AM38" s="49">
        <f t="shared" si="12"/>
        <v>5845.5</v>
      </c>
      <c r="AN38" s="49">
        <f t="shared" si="12"/>
        <v>2858.0054</v>
      </c>
      <c r="AO38" s="58">
        <f>SUM(AO21:AO37)</f>
        <v>1</v>
      </c>
      <c r="AP38" s="53">
        <f>B38+F38+J38+N38+R38+Z38+AH38+AD38+V38+AL38</f>
        <v>208</v>
      </c>
      <c r="AQ38" s="54">
        <f>C38+G38+K38+O38+S38+AA38+AI38+AE38+W38+AM38</f>
        <v>50449.836981</v>
      </c>
      <c r="AR38" s="55">
        <f>D38+H38+L38+P38+T38+AB38+AJ38+AF38+X38+AN38</f>
        <v>21479.239273989995</v>
      </c>
      <c r="AS38" s="50">
        <f>SUM(AS21:AS36)</f>
        <v>0.94429315004410364</v>
      </c>
    </row>
    <row r="39" spans="1:45" x14ac:dyDescent="0.2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3">
      <c r="A40" s="211" t="s">
        <v>53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51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21</v>
      </c>
      <c r="G43" s="8">
        <v>1118.2363</v>
      </c>
      <c r="H43" s="8">
        <v>420.20225399999998</v>
      </c>
      <c r="I43" s="17">
        <f>G43/G50</f>
        <v>0.34452469228630805</v>
      </c>
      <c r="J43" s="14">
        <v>27</v>
      </c>
      <c r="K43" s="8">
        <v>4825.0029999999997</v>
      </c>
      <c r="L43" s="8">
        <v>2296.8419490000001</v>
      </c>
      <c r="M43" s="17">
        <f>K43/K50</f>
        <v>0.66038606504498998</v>
      </c>
      <c r="N43" s="14">
        <v>37</v>
      </c>
      <c r="O43" s="8">
        <v>5899.6153960000001</v>
      </c>
      <c r="P43" s="8">
        <v>2750.9819750000001</v>
      </c>
      <c r="Q43" s="17">
        <f>O43/O50</f>
        <v>0.79440849149008264</v>
      </c>
      <c r="R43" s="21">
        <v>9</v>
      </c>
      <c r="S43" s="22">
        <v>4840</v>
      </c>
      <c r="T43" s="33">
        <v>2266.959038</v>
      </c>
      <c r="U43" s="17">
        <f>S43/S50</f>
        <v>0.44867153599953352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1</v>
      </c>
      <c r="AP43" s="44">
        <f>B43+F43+J43+N43+R43+Z43+AH43+AD43+V43+AL43</f>
        <v>158</v>
      </c>
      <c r="AQ43" s="8">
        <f>C43+G43+K43+O43+S43+AA43+AI43+AE43+W43+AM43</f>
        <v>31890.291696</v>
      </c>
      <c r="AR43" s="8">
        <f>D43+H43+L43+P43+T43+AB43+AJ43+AF43+X43+AN43</f>
        <v>14248.20765099</v>
      </c>
      <c r="AS43" s="17">
        <f>AR43/AR50</f>
        <v>0.66334787136729167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0.18485790111784497</v>
      </c>
      <c r="J44" s="14">
        <v>9</v>
      </c>
      <c r="K44" s="8">
        <v>2188.0111860000002</v>
      </c>
      <c r="L44" s="8">
        <v>1045.1318309999999</v>
      </c>
      <c r="M44" s="17">
        <f>K44/K50</f>
        <v>0.29946760600914901</v>
      </c>
      <c r="N44" s="14">
        <v>3</v>
      </c>
      <c r="O44" s="8">
        <v>110</v>
      </c>
      <c r="P44" s="8">
        <v>29.013172999999998</v>
      </c>
      <c r="Q44" s="17">
        <f>O44/O50</f>
        <v>1.4811971323275917E-2</v>
      </c>
      <c r="R44" s="14">
        <v>2</v>
      </c>
      <c r="S44" s="8">
        <v>5050</v>
      </c>
      <c r="T44" s="31">
        <v>1503.489957</v>
      </c>
      <c r="U44" s="17">
        <f>S44/S50</f>
        <v>0.46813868942100084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0.14841744320341629</v>
      </c>
    </row>
    <row r="45" spans="1:45" ht="29.25" x14ac:dyDescent="0.25">
      <c r="A45" s="30" t="s">
        <v>47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0.13217339929925914</v>
      </c>
      <c r="J45" s="14">
        <v>2</v>
      </c>
      <c r="K45" s="8">
        <v>60.322600000000001</v>
      </c>
      <c r="L45" s="8">
        <v>29.261299999999999</v>
      </c>
      <c r="M45" s="17">
        <f>K45/K50</f>
        <v>8.2562030422121853E-3</v>
      </c>
      <c r="N45" s="14">
        <v>5</v>
      </c>
      <c r="O45" s="8">
        <v>297</v>
      </c>
      <c r="P45" s="8">
        <v>69.145700000000005</v>
      </c>
      <c r="Q45" s="19">
        <f>O45/O50</f>
        <v>3.9992322572844977E-2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8.4473145294169993E-2</v>
      </c>
    </row>
    <row r="46" spans="1:45" ht="29.25" x14ac:dyDescent="0.25">
      <c r="A46" s="30" t="s">
        <v>48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0.33459280102329941</v>
      </c>
      <c r="J46" s="14">
        <v>1</v>
      </c>
      <c r="K46" s="8">
        <v>233</v>
      </c>
      <c r="L46" s="8">
        <v>82</v>
      </c>
      <c r="M46" s="17">
        <f>K46/K50</f>
        <v>3.1890125903648696E-2</v>
      </c>
      <c r="N46" s="14">
        <v>3</v>
      </c>
      <c r="O46" s="8">
        <v>1119.81</v>
      </c>
      <c r="P46" s="8">
        <v>528.17656499999998</v>
      </c>
      <c r="Q46" s="19">
        <f>O46/O50</f>
        <v>0.15078721461379641</v>
      </c>
      <c r="R46" s="177">
        <v>2</v>
      </c>
      <c r="S46" s="10">
        <v>897.40149899999994</v>
      </c>
      <c r="T46" s="32">
        <v>321.25493299999999</v>
      </c>
      <c r="U46" s="19">
        <f>S46/S50</f>
        <v>8.3189774579465664E-2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/>
      <c r="AM46" s="160"/>
      <c r="AN46" s="9"/>
      <c r="AO46" s="17"/>
      <c r="AP46" s="44">
        <f>B46+F46+J46+N46+R46+V46+Z46+AD46+AH46</f>
        <v>13</v>
      </c>
      <c r="AQ46" s="8">
        <f t="shared" si="13"/>
        <v>4871.211499</v>
      </c>
      <c r="AR46" s="8">
        <f t="shared" si="13"/>
        <v>2026.218948</v>
      </c>
      <c r="AS46" s="19">
        <f>AR46/AR50</f>
        <v>9.4333831945976915E-2</v>
      </c>
    </row>
    <row r="47" spans="1:45" x14ac:dyDescent="0.25">
      <c r="A47" s="30" t="s">
        <v>41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/>
      <c r="O47" s="8"/>
      <c r="P47" s="8"/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0</v>
      </c>
      <c r="AQ47" s="8">
        <f t="shared" si="13"/>
        <v>0</v>
      </c>
      <c r="AR47" s="8">
        <f t="shared" si="13"/>
        <v>0</v>
      </c>
      <c r="AS47" s="17"/>
    </row>
    <row r="48" spans="1:45" ht="50.1" customHeight="1" thickBot="1" x14ac:dyDescent="0.3">
      <c r="A48" s="30" t="s">
        <v>60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3.8512062732884368E-3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2.4777086999721421E-4</v>
      </c>
    </row>
    <row r="49" spans="1:45" ht="17.100000000000001" customHeight="1" thickBot="1" x14ac:dyDescent="0.3">
      <c r="A49" s="65" t="s">
        <v>55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9.3113167300197322E-3</v>
      </c>
    </row>
    <row r="50" spans="1:45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30</v>
      </c>
      <c r="G50" s="59">
        <f t="shared" si="15"/>
        <v>3245.7363</v>
      </c>
      <c r="H50" s="59">
        <f t="shared" si="15"/>
        <v>1422.5822539999999</v>
      </c>
      <c r="I50" s="58">
        <f>SUM(I43:I47)</f>
        <v>0.99614879372671172</v>
      </c>
      <c r="J50" s="57">
        <f t="shared" ref="J50:AS50" si="16">SUM(J43:J49)</f>
        <v>39</v>
      </c>
      <c r="K50" s="59">
        <f t="shared" si="16"/>
        <v>7306.3367860000008</v>
      </c>
      <c r="L50" s="59">
        <f t="shared" si="16"/>
        <v>3453.2350800000004</v>
      </c>
      <c r="M50" s="58">
        <f t="shared" si="16"/>
        <v>0.99999999999999989</v>
      </c>
      <c r="N50" s="57">
        <f t="shared" si="16"/>
        <v>48</v>
      </c>
      <c r="O50" s="59">
        <f t="shared" si="16"/>
        <v>7426.4253960000005</v>
      </c>
      <c r="P50" s="59">
        <f t="shared" si="16"/>
        <v>3377.3174129999998</v>
      </c>
      <c r="Q50" s="58">
        <f t="shared" si="16"/>
        <v>1</v>
      </c>
      <c r="R50" s="57">
        <f t="shared" si="16"/>
        <v>13</v>
      </c>
      <c r="S50" s="59">
        <f t="shared" si="16"/>
        <v>10787.401499</v>
      </c>
      <c r="T50" s="59">
        <f t="shared" si="16"/>
        <v>4091.7039279999999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61">
        <f t="shared" si="16"/>
        <v>9</v>
      </c>
      <c r="AM50" s="161">
        <f t="shared" si="16"/>
        <v>5845.5</v>
      </c>
      <c r="AN50" s="51">
        <f t="shared" si="16"/>
        <v>2858.0054</v>
      </c>
      <c r="AO50" s="184">
        <f t="shared" si="16"/>
        <v>1</v>
      </c>
      <c r="AP50" s="139">
        <f t="shared" si="16"/>
        <v>208</v>
      </c>
      <c r="AQ50" s="138">
        <f t="shared" si="16"/>
        <v>50449.836981</v>
      </c>
      <c r="AR50" s="55">
        <f t="shared" si="16"/>
        <v>21479.239273990002</v>
      </c>
      <c r="AS50" s="52">
        <f t="shared" si="16"/>
        <v>1.0001313794108719</v>
      </c>
    </row>
    <row r="51" spans="1:4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25"/>
    <row r="53" spans="1:45" ht="15" customHeight="1" x14ac:dyDescent="0.25"/>
    <row r="54" spans="1:45" s="70" customFormat="1" ht="16.5" thickBot="1" x14ac:dyDescent="0.3">
      <c r="A54" s="219" t="s">
        <v>54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3">
      <c r="A55" s="214" t="s">
        <v>42</v>
      </c>
      <c r="B55" s="216" t="s">
        <v>22</v>
      </c>
      <c r="C55" s="217"/>
      <c r="D55" s="218"/>
      <c r="E55" s="90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51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5" s="70" customFormat="1" ht="45.75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2.25" customHeight="1" x14ac:dyDescent="0.25">
      <c r="A57" s="23" t="s">
        <v>43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8</v>
      </c>
      <c r="G57" s="8">
        <v>835.4</v>
      </c>
      <c r="H57" s="31">
        <v>405.95</v>
      </c>
      <c r="I57" s="18">
        <f>G57/G61</f>
        <v>0.25738381765641283</v>
      </c>
      <c r="J57" s="114">
        <v>15</v>
      </c>
      <c r="K57" s="8">
        <v>2348.3267860000001</v>
      </c>
      <c r="L57" s="149">
        <v>1129.953299</v>
      </c>
      <c r="M57" s="101">
        <f>K57/K61</f>
        <v>0.32097029629548823</v>
      </c>
      <c r="N57" s="115">
        <v>13</v>
      </c>
      <c r="O57" s="117">
        <v>558.71</v>
      </c>
      <c r="P57" s="117">
        <v>201.08645799999999</v>
      </c>
      <c r="Q57" s="116">
        <f>O57/O61</f>
        <v>5.6498212099309157E-2</v>
      </c>
      <c r="R57" s="24">
        <v>3</v>
      </c>
      <c r="S57" s="8">
        <v>1135</v>
      </c>
      <c r="T57" s="31">
        <v>436.50706500000001</v>
      </c>
      <c r="U57" s="18">
        <f>S57/S61</f>
        <v>0.10011112335574525</v>
      </c>
      <c r="V57" s="110">
        <v>2</v>
      </c>
      <c r="W57" s="111">
        <v>2000</v>
      </c>
      <c r="X57" s="111">
        <v>1000</v>
      </c>
      <c r="Y57" s="116">
        <f>W57/W61</f>
        <v>0.39138943248532287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2</v>
      </c>
      <c r="AE57" s="22">
        <v>500</v>
      </c>
      <c r="AF57" s="22">
        <v>250</v>
      </c>
      <c r="AG57" s="142">
        <f>AE57/AE61</f>
        <v>0.38167938931297712</v>
      </c>
      <c r="AH57" s="21">
        <v>1</v>
      </c>
      <c r="AI57" s="22">
        <v>2200</v>
      </c>
      <c r="AJ57" s="22">
        <v>1100</v>
      </c>
      <c r="AK57" s="165">
        <f>AI57/AI61</f>
        <v>0.73813291962101568</v>
      </c>
      <c r="AL57" s="171"/>
      <c r="AM57" s="171"/>
      <c r="AN57" s="171"/>
      <c r="AO57" s="171"/>
      <c r="AP57" s="166">
        <f>B57+F57+J57+N57+R57+V57+Z57+AD57+AH57</f>
        <v>50</v>
      </c>
      <c r="AQ57" s="22">
        <f t="shared" ref="AQ57:AR57" si="17">C57+G57+K57+O57+S57+W57+AA57+AE57+AI57</f>
        <v>9990.8367859999998</v>
      </c>
      <c r="AR57" s="22">
        <f t="shared" si="17"/>
        <v>4681.8041659999999</v>
      </c>
      <c r="AS57" s="142">
        <f>AQ57/AQ61</f>
        <v>0.18307491186745803</v>
      </c>
    </row>
    <row r="58" spans="1:45" s="28" customFormat="1" ht="24" customHeight="1" x14ac:dyDescent="0.25">
      <c r="A58" s="23" t="s">
        <v>44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0.3975481002569432</v>
      </c>
      <c r="J58" s="114">
        <v>23</v>
      </c>
      <c r="K58" s="111">
        <v>4345.01</v>
      </c>
      <c r="L58" s="111">
        <v>2054.0417809999999</v>
      </c>
      <c r="M58" s="101">
        <f>K58/K61</f>
        <v>0.59387780074781271</v>
      </c>
      <c r="N58" s="115">
        <v>30</v>
      </c>
      <c r="O58" s="111">
        <v>3520.9653960000001</v>
      </c>
      <c r="P58" s="111">
        <v>1535.4377939999999</v>
      </c>
      <c r="Q58" s="116">
        <f>O58/O61</f>
        <v>0.35604920215771341</v>
      </c>
      <c r="R58" s="24">
        <v>8</v>
      </c>
      <c r="S58" s="8">
        <v>6630</v>
      </c>
      <c r="T58" s="31">
        <v>2140.4489950000002</v>
      </c>
      <c r="U58" s="18">
        <f>S58/S61</f>
        <v>0.58479008621021233</v>
      </c>
      <c r="V58" s="110">
        <v>4</v>
      </c>
      <c r="W58" s="158">
        <v>3110</v>
      </c>
      <c r="X58" s="158">
        <v>1555</v>
      </c>
      <c r="Y58" s="116">
        <f>W58/W61</f>
        <v>0.60861056751467713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7</v>
      </c>
      <c r="AI58" s="8">
        <v>780.49300000000005</v>
      </c>
      <c r="AJ58" s="8">
        <v>322.173699</v>
      </c>
      <c r="AK58" s="18">
        <f>AI58/AI61</f>
        <v>0.26186708037898432</v>
      </c>
      <c r="AL58" s="7">
        <v>6</v>
      </c>
      <c r="AM58" s="8">
        <v>2515.5</v>
      </c>
      <c r="AN58" s="8">
        <v>1193.0054</v>
      </c>
      <c r="AO58" s="9">
        <f>AM58/AM61</f>
        <v>0.43033102386451116</v>
      </c>
      <c r="AP58" s="166">
        <f>B58+F58+J58+N58+R58+V58+Z58+AD58+AH58+AL58</f>
        <v>138</v>
      </c>
      <c r="AQ58" s="8">
        <f t="shared" ref="AQ58:AR60" si="18">C58+G58+K58+O58+S58+W58+AA58+AE58+AI58+AM58</f>
        <v>27468.754696</v>
      </c>
      <c r="AR58" s="8">
        <f t="shared" si="18"/>
        <v>10908.716423990001</v>
      </c>
      <c r="AS58" s="17">
        <f>AQ58/AQ61</f>
        <v>0.50334521049586733</v>
      </c>
    </row>
    <row r="59" spans="1:45" s="28" customFormat="1" ht="25.5" customHeight="1" x14ac:dyDescent="0.25">
      <c r="A59" s="23" t="s">
        <v>45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0.34506808208664397</v>
      </c>
      <c r="J59" s="114">
        <v>1</v>
      </c>
      <c r="K59" s="111">
        <v>233</v>
      </c>
      <c r="L59" s="111">
        <v>82</v>
      </c>
      <c r="M59" s="101">
        <f>K59/K61</f>
        <v>3.184653834496131E-2</v>
      </c>
      <c r="N59" s="115">
        <v>6</v>
      </c>
      <c r="O59" s="111">
        <v>3725.3101000000001</v>
      </c>
      <c r="P59" s="111">
        <v>1839.891611</v>
      </c>
      <c r="Q59" s="116">
        <f>O59/O61</f>
        <v>0.37671307147804517</v>
      </c>
      <c r="R59" s="24">
        <v>1</v>
      </c>
      <c r="S59" s="8">
        <v>472.401499</v>
      </c>
      <c r="T59" s="31">
        <v>108.75493299999999</v>
      </c>
      <c r="U59" s="18">
        <f>S59/S61</f>
        <v>4.1667528405134768E-2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0.54742964673680605</v>
      </c>
      <c r="AP59" s="166">
        <f>B59+F59+J59+N59+R59+V59+Z59+AD59+AH59+AL59</f>
        <v>20</v>
      </c>
      <c r="AQ59" s="8">
        <f t="shared" si="18"/>
        <v>11058.805598999999</v>
      </c>
      <c r="AR59" s="8">
        <f t="shared" si="18"/>
        <v>4956.5641990000004</v>
      </c>
      <c r="AS59" s="17">
        <f>AQ59/AQ61</f>
        <v>0.20264467369072647</v>
      </c>
    </row>
    <row r="60" spans="1:45" s="70" customFormat="1" ht="36" customHeight="1" thickBot="1" x14ac:dyDescent="0.3">
      <c r="A60" s="73" t="s">
        <v>46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5.3305364611737821E-2</v>
      </c>
      <c r="N60" s="81">
        <v>2</v>
      </c>
      <c r="O60" s="75">
        <v>2084</v>
      </c>
      <c r="P60" s="75">
        <v>1032.1815999999999</v>
      </c>
      <c r="Q60" s="76">
        <f>O60/O61</f>
        <v>0.2107395142649322</v>
      </c>
      <c r="R60" s="39">
        <v>2</v>
      </c>
      <c r="S60" s="10">
        <v>3100</v>
      </c>
      <c r="T60" s="32">
        <v>1550</v>
      </c>
      <c r="U60" s="20">
        <f>S60/S61</f>
        <v>0.27343126202890772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2.2239329398682749E-2</v>
      </c>
      <c r="AP60" s="168">
        <f>B60+F60+J60+N60+R60+V60+Z60+AD60+AH60+AL60</f>
        <v>7</v>
      </c>
      <c r="AQ60" s="8">
        <f t="shared" si="18"/>
        <v>6054</v>
      </c>
      <c r="AR60" s="8">
        <f t="shared" si="18"/>
        <v>2861.7015999999999</v>
      </c>
      <c r="AS60" s="17">
        <f>AQ60/AQ61</f>
        <v>0.11093520394594814</v>
      </c>
    </row>
    <row r="61" spans="1:45" s="78" customFormat="1" ht="21.75" customHeight="1" thickBot="1" x14ac:dyDescent="0.3">
      <c r="A61" s="77" t="s">
        <v>3</v>
      </c>
      <c r="B61" s="86">
        <f t="shared" ref="B61:M61" si="19">SUM(B57:B60)</f>
        <v>30</v>
      </c>
      <c r="C61" s="86">
        <f t="shared" si="19"/>
        <v>4097.2440000000006</v>
      </c>
      <c r="D61" s="91">
        <f t="shared" si="19"/>
        <v>1307.834484</v>
      </c>
      <c r="E61" s="92">
        <f t="shared" si="19"/>
        <v>0.99999999999999989</v>
      </c>
      <c r="F61" s="57">
        <f t="shared" si="19"/>
        <v>30</v>
      </c>
      <c r="G61" s="59">
        <f>SUM(G57:G60)</f>
        <v>3245.7363</v>
      </c>
      <c r="H61" s="59">
        <f t="shared" si="19"/>
        <v>1422.5822539999999</v>
      </c>
      <c r="I61" s="58">
        <f t="shared" si="19"/>
        <v>1</v>
      </c>
      <c r="J61" s="95">
        <f t="shared" si="19"/>
        <v>40</v>
      </c>
      <c r="K61" s="96">
        <f t="shared" si="19"/>
        <v>7316.3367859999998</v>
      </c>
      <c r="L61" s="97">
        <f t="shared" si="19"/>
        <v>3457.4950799999997</v>
      </c>
      <c r="M61" s="52">
        <f t="shared" si="19"/>
        <v>1</v>
      </c>
      <c r="N61" s="100">
        <f>SUM(N57:N60)</f>
        <v>51</v>
      </c>
      <c r="O61" s="99">
        <f>SUM(O57:O60)</f>
        <v>9888.9854960000011</v>
      </c>
      <c r="P61" s="99">
        <f>SUM(P57:P60)</f>
        <v>4608.5974630000001</v>
      </c>
      <c r="Q61" s="94">
        <f>SUM(Q57:Q60)</f>
        <v>1</v>
      </c>
      <c r="R61" s="51">
        <f>SUM(R57:R60)</f>
        <v>14</v>
      </c>
      <c r="S61" s="54">
        <f t="shared" ref="S61:U61" si="20">SUM(S57:S60)</f>
        <v>11337.401499</v>
      </c>
      <c r="T61" s="55">
        <f t="shared" si="20"/>
        <v>4235.7109930000006</v>
      </c>
      <c r="U61" s="88">
        <f t="shared" si="20"/>
        <v>1</v>
      </c>
      <c r="V61" s="86">
        <f t="shared" ref="V61:AS61" si="21">SUM(V57:V60)</f>
        <v>6</v>
      </c>
      <c r="W61" s="107">
        <f>SUM(W57:W60)</f>
        <v>5110</v>
      </c>
      <c r="X61" s="108">
        <f>SUM(X57:X60)</f>
        <v>2555</v>
      </c>
      <c r="Y61" s="109">
        <f t="shared" si="21"/>
        <v>1</v>
      </c>
      <c r="Z61" s="51">
        <f t="shared" si="21"/>
        <v>14</v>
      </c>
      <c r="AA61" s="54">
        <f t="shared" si="21"/>
        <v>3440.7</v>
      </c>
      <c r="AB61" s="54">
        <f t="shared" si="21"/>
        <v>937.45507598999995</v>
      </c>
      <c r="AC61" s="50">
        <f t="shared" si="21"/>
        <v>1</v>
      </c>
      <c r="AD61" s="46">
        <f t="shared" si="21"/>
        <v>13</v>
      </c>
      <c r="AE61" s="54">
        <f t="shared" si="21"/>
        <v>1310</v>
      </c>
      <c r="AF61" s="54">
        <f t="shared" si="21"/>
        <v>603.93193999999994</v>
      </c>
      <c r="AG61" s="50">
        <f t="shared" si="21"/>
        <v>1</v>
      </c>
      <c r="AH61" s="46">
        <f>SUM(AH57:AH60)</f>
        <v>8</v>
      </c>
      <c r="AI61" s="54">
        <f t="shared" si="21"/>
        <v>2980.4929999999999</v>
      </c>
      <c r="AJ61" s="55">
        <f t="shared" si="21"/>
        <v>1422.1736989999999</v>
      </c>
      <c r="AK61" s="52">
        <f t="shared" ref="AK61:AO61" si="22">SUM(AK57:AK60)</f>
        <v>1</v>
      </c>
      <c r="AL61" s="46">
        <f>SUM(AL57:AL60)</f>
        <v>9</v>
      </c>
      <c r="AM61" s="54">
        <f>SUM(AM57:AM60)</f>
        <v>5845.5</v>
      </c>
      <c r="AN61" s="54">
        <f t="shared" si="22"/>
        <v>2858.0054</v>
      </c>
      <c r="AO61" s="131">
        <f t="shared" si="22"/>
        <v>1</v>
      </c>
      <c r="AP61" s="169">
        <f>SUM(AP57:AP60)</f>
        <v>215</v>
      </c>
      <c r="AQ61" s="167">
        <f>SUM(AQ57:AQ60)</f>
        <v>54572.397081000003</v>
      </c>
      <c r="AR61" s="54">
        <f>SUM(AR57:AR60)</f>
        <v>23408.786388990004</v>
      </c>
      <c r="AS61" s="50">
        <f t="shared" si="21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25">
      <c r="AQ64" s="148"/>
      <c r="AR64" s="148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2021-01-11T07:28:23Z</dcterms:modified>
</cp:coreProperties>
</file>